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str-lgshare\共有\04-01建設水産課\★10【新屋臨職】個人フォルダ★\経営比較分析表（簡水・漁排）\30経営比較分析表（簡水・漁排）\"/>
    </mc:Choice>
  </mc:AlternateContent>
  <xr:revisionPtr revIDLastSave="0" documentId="13_ncr:1_{EF9D7A98-F486-4B42-AC24-D881266B0532}" xr6:coauthVersionLast="36" xr6:coauthVersionMax="36" xr10:uidLastSave="{00000000-0000-0000-0000-000000000000}"/>
  <workbookProtection workbookAlgorithmName="SHA-512" workbookHashValue="r4UKSA62DCDbie2AgTA/yCdBH8E6v3Ob3hXIx8ZUV0X1Z64u+EkZd/zb4omcCVXc2TM6aKJbWRcGCZLoK2ixKQ==" workbookSaltValue="0fYNxO64WfiEJW/HHxgvIA=="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AD8" i="4" s="1"/>
  <c r="L6" i="5"/>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W10" i="4"/>
  <c r="P10" i="4"/>
  <c r="I10" i="4"/>
  <c r="BB8" i="4"/>
  <c r="AT8" i="4"/>
  <c r="AL8" i="4"/>
  <c r="W8" i="4"/>
  <c r="P8" i="4"/>
  <c r="I8" i="4"/>
  <c r="B8"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<sst xmlns="http://schemas.openxmlformats.org/spreadsheetml/2006/main" count="225" uniqueCount="112">
  <si>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</si>
  <si>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</si>
  <si>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</si>
  <si>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</si>
  <si>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</si>
  <si>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</si>
  <si>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</si>
  <si>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</si>
  <si>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</si>
  <si>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</si>
  <si>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</si>
  <si>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</si>
  <si>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</si>
  <si>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</si>
  <si>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</si>
  <si>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</si>
  <si>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</si>
  <si>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</si>
  <si>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</si>
  <si>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</si>
  <si>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</si>
  <si>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</si>
  <si>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</si>
  <si>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</si>
  <si>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</si>
  <si>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</si>
  <si>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</si>
  <si>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</si>
  <si>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</si>
  <si>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</si>
  <si>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</si>
  <si>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</si>
  <si>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</si>
  <si>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</si>
  <si>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</si>
  <si>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</si>
  <si>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</si>
  <si>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</si>
  <si>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</si>
  <si>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</si>
  <si>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</si>
  <si>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</si>
  <si>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</si>
  <si>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</si>
  <si>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</si>
  <si>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</si>
  <si>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</si>
  <si>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</si>
  <si>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</si>
  <si>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</si>
  <si>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</si>
  <si>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</si>
  <si>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</si>
  <si>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</si>
  <si>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</si>
  <si>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</si>
  <si>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</si>
  <si>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</si>
  <si>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</si>
  <si>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</si>
  <si>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</si>
  <si>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</si>
  <si>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</si>
  <si>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</si>
  <si>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</si>
  <si>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</si>
  <si>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</si>
  <si>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</si>
  <si>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</si>
  <si>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</si>
  <si>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</si>
  <si>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</si>
  <si>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</si>
  <si>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</si>
  <si>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</si>
  <si>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</si>
  <si>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</si>
  <si>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</si>
  <si>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</si>
  <si>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</si>
  <si>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</si>
  <si>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</si>
  <si>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</si>
  <si>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</si>
  <si>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</si>
  <si>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</si>
  <si>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</si>
  <si>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</si>
  <si>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</si>
  <si>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</si>
  <si>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</si>
  <si>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</si>
  <si>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</si>
  <si>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</si>
  <si>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</si>
  <si>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</si>
  <si>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普代村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</si>
  <si>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</si>
  <si>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</si>
  <si>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</si>
  <si>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</si>
  <si>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</si>
  <si>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</si>
  <si>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</si>
  <si>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</si>
  <si>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</si>
  <si>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</si>
  <si>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</si>
  <si>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</si>
  <si>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管路、施設共に法定耐用年数を超えてもなおそのままの状況で稼働しているものが多くある。
　老朽管の更新は徐々に進んでいるものの、管路以外の設備については、その多くが都度修繕を行いながら稼働している状況で、更新が進んでいない現状となっている。</t>
    <rPh sb="1" eb="3">
      <t>カンロ</t>
    </rPh>
    <rPh sb="4" eb="6">
      <t>シセツ</t>
    </rPh>
    <rPh sb="6" eb="7">
      <t>トモ</t>
    </rPh>
    <rPh sb="8" eb="14">
      <t>ホウテイタイヨウネンスウ</t>
    </rPh>
    <rPh sb="15" eb="16">
      <t>コ</t>
    </rPh>
    <rPh sb="26" eb="28">
      <t>ジョウキョウ</t>
    </rPh>
    <rPh sb="29" eb="31">
      <t>カドウ</t>
    </rPh>
    <rPh sb="38" eb="39">
      <t>オオ</t>
    </rPh>
    <rPh sb="45" eb="47">
      <t>ロウキュウ</t>
    </rPh>
    <rPh sb="47" eb="48">
      <t>カン</t>
    </rPh>
    <rPh sb="49" eb="51">
      <t>コウシン</t>
    </rPh>
    <rPh sb="52" eb="54">
      <t>ジョジョ</t>
    </rPh>
    <rPh sb="55" eb="56">
      <t>スス</t>
    </rPh>
    <rPh sb="64" eb="66">
      <t>カンロ</t>
    </rPh>
    <rPh sb="66" eb="68">
      <t>イガイ</t>
    </rPh>
    <rPh sb="69" eb="71">
      <t>セツビ</t>
    </rPh>
    <rPh sb="79" eb="80">
      <t>オオ</t>
    </rPh>
    <rPh sb="82" eb="84">
      <t>ツド</t>
    </rPh>
    <rPh sb="84" eb="86">
      <t>シュウゼン</t>
    </rPh>
    <rPh sb="87" eb="88">
      <t>オコナ</t>
    </rPh>
    <rPh sb="92" eb="94">
      <t>カドウ</t>
    </rPh>
    <rPh sb="98" eb="100">
      <t>ジョウキョウ</t>
    </rPh>
    <rPh sb="102" eb="104">
      <t>コウシン</t>
    </rPh>
    <rPh sb="105" eb="106">
      <t>スス</t>
    </rPh>
    <rPh sb="111" eb="113">
      <t>ゲンジョウ</t>
    </rPh>
    <phoneticPr fontId="4"/>
  </si>
  <si>
    <t>　水道施設は、日常生活や地域の産業活動を営む上で必要不可欠なインフラ施設で、常に利用者に安全で安心な水道水の供給を行うことが求められる。そのためには、水道施設の更新目標を設定し、財政の裏付けをベースに施設更新の平準化を図り継続していくことが重要である。
　昭和38年に創設した本村の簡易水道事業は、創設当初に想定していた状況と大きく異なる社会情勢の中、更なる人口減少も見据えた施設の統廃合や規模の適正化を検討する必要がある。
　水道使用料のみでは経営が成り立たない状況ではあるものの、水道事業の重要性からも、一般会計からの繰入を継続しながら、経営の健全化・効率化に努めていきたい。</t>
    <rPh sb="1" eb="3">
      <t>スイドウ</t>
    </rPh>
    <rPh sb="3" eb="5">
      <t>シセツ</t>
    </rPh>
    <rPh sb="7" eb="9">
      <t>ニチジョウ</t>
    </rPh>
    <rPh sb="9" eb="11">
      <t>セイカツ</t>
    </rPh>
    <rPh sb="12" eb="14">
      <t>チイキ</t>
    </rPh>
    <rPh sb="15" eb="17">
      <t>サンギョウ</t>
    </rPh>
    <rPh sb="17" eb="19">
      <t>カツドウ</t>
    </rPh>
    <rPh sb="20" eb="21">
      <t>イトナ</t>
    </rPh>
    <rPh sb="22" eb="23">
      <t>ウエ</t>
    </rPh>
    <rPh sb="24" eb="26">
      <t>ヒツヨウ</t>
    </rPh>
    <rPh sb="26" eb="29">
      <t>フカケツ</t>
    </rPh>
    <rPh sb="34" eb="36">
      <t>シセツ</t>
    </rPh>
    <rPh sb="38" eb="39">
      <t>ツネ</t>
    </rPh>
    <rPh sb="40" eb="43">
      <t>リヨウシャ</t>
    </rPh>
    <rPh sb="44" eb="46">
      <t>アンゼン</t>
    </rPh>
    <rPh sb="47" eb="49">
      <t>アンシン</t>
    </rPh>
    <rPh sb="50" eb="53">
      <t>スイドウスイ</t>
    </rPh>
    <rPh sb="54" eb="56">
      <t>キョウキュウ</t>
    </rPh>
    <rPh sb="57" eb="58">
      <t>オコナ</t>
    </rPh>
    <rPh sb="62" eb="63">
      <t>モト</t>
    </rPh>
    <rPh sb="75" eb="77">
      <t>スイドウ</t>
    </rPh>
    <rPh sb="77" eb="79">
      <t>シセツ</t>
    </rPh>
    <rPh sb="80" eb="82">
      <t>コウシン</t>
    </rPh>
    <rPh sb="82" eb="84">
      <t>モクヒョウ</t>
    </rPh>
    <rPh sb="85" eb="87">
      <t>セッテイ</t>
    </rPh>
    <rPh sb="89" eb="91">
      <t>ザイセイ</t>
    </rPh>
    <rPh sb="92" eb="94">
      <t>ウラヅ</t>
    </rPh>
    <rPh sb="100" eb="102">
      <t>シセツ</t>
    </rPh>
    <rPh sb="102" eb="104">
      <t>コウシン</t>
    </rPh>
    <rPh sb="105" eb="108">
      <t>ヘイジュンカ</t>
    </rPh>
    <rPh sb="109" eb="110">
      <t>ハカ</t>
    </rPh>
    <rPh sb="111" eb="113">
      <t>ケイゾク</t>
    </rPh>
    <rPh sb="120" eb="122">
      <t>ジュウヨウ</t>
    </rPh>
    <rPh sb="128" eb="130">
      <t>ショウワ</t>
    </rPh>
    <rPh sb="132" eb="133">
      <t>ネン</t>
    </rPh>
    <rPh sb="134" eb="136">
      <t>ソウセツ</t>
    </rPh>
    <rPh sb="138" eb="140">
      <t>ホンソン</t>
    </rPh>
    <rPh sb="141" eb="143">
      <t>カンイ</t>
    </rPh>
    <rPh sb="143" eb="145">
      <t>スイドウ</t>
    </rPh>
    <rPh sb="145" eb="147">
      <t>ジギョウ</t>
    </rPh>
    <phoneticPr fontId="4"/>
  </si>
  <si>
    <t>　収益的収支比率は前年度同様に100％を大きく上回っているものの、一時的な収入増が理由である。本事業の主な収入源である使用料収入は減少傾向となっており、経営状況は厳しくなっているのが現状である。
　今後の健全経営に向けては、使用料の見直しや、老朽管の定期的な更新及び水系毎に規模の適正化を図ることが必要となる。それに合わせて現在の維持管理費用についても検証し、広域委託等を含めた、より効率的な経営方法を検討していきたい。</t>
    <rPh sb="1" eb="4">
      <t>シュウエキテキ</t>
    </rPh>
    <rPh sb="4" eb="6">
      <t>シュウシ</t>
    </rPh>
    <rPh sb="6" eb="8">
      <t>ヒリツ</t>
    </rPh>
    <rPh sb="9" eb="12">
      <t>ゼンネンド</t>
    </rPh>
    <rPh sb="12" eb="14">
      <t>ドウヨウ</t>
    </rPh>
    <rPh sb="20" eb="21">
      <t>オオ</t>
    </rPh>
    <rPh sb="23" eb="25">
      <t>ウワマワ</t>
    </rPh>
    <rPh sb="33" eb="36">
      <t>イチジテキ</t>
    </rPh>
    <rPh sb="37" eb="39">
      <t>シュウニュウ</t>
    </rPh>
    <rPh sb="39" eb="40">
      <t>ゾウ</t>
    </rPh>
    <rPh sb="41" eb="43">
      <t>リユウ</t>
    </rPh>
    <rPh sb="47" eb="48">
      <t>ホン</t>
    </rPh>
    <rPh sb="48" eb="50">
      <t>ジギョウ</t>
    </rPh>
    <rPh sb="51" eb="52">
      <t>オモ</t>
    </rPh>
    <rPh sb="53" eb="56">
      <t>シュウニュウゲン</t>
    </rPh>
    <rPh sb="59" eb="62">
      <t>シヨウリョウ</t>
    </rPh>
    <rPh sb="62" eb="64">
      <t>シュウニュウ</t>
    </rPh>
    <rPh sb="65" eb="67">
      <t>ゲンショウ</t>
    </rPh>
    <rPh sb="67" eb="69">
      <t>ケイコウ</t>
    </rPh>
    <rPh sb="76" eb="78">
      <t>ケイエイ</t>
    </rPh>
    <rPh sb="78" eb="80">
      <t>ジョウキョウ</t>
    </rPh>
    <rPh sb="81" eb="82">
      <t>キビ</t>
    </rPh>
    <rPh sb="91" eb="93">
      <t>ゲンジョウ</t>
    </rPh>
    <rPh sb="99" eb="101">
      <t>コンゴ</t>
    </rPh>
    <rPh sb="102" eb="104">
      <t>ケンゼン</t>
    </rPh>
    <rPh sb="104" eb="106">
      <t>ケイエイ</t>
    </rPh>
    <rPh sb="107" eb="108">
      <t>ム</t>
    </rPh>
    <rPh sb="112" eb="115">
      <t>シヨウリョウ</t>
    </rPh>
    <rPh sb="116" eb="118">
      <t>ミナオ</t>
    </rPh>
    <rPh sb="121" eb="123">
      <t>ロウキュウ</t>
    </rPh>
    <rPh sb="123" eb="124">
      <t>カン</t>
    </rPh>
    <rPh sb="125" eb="128">
      <t>テイキテキ</t>
    </rPh>
    <rPh sb="129" eb="131">
      <t>コウシン</t>
    </rPh>
    <rPh sb="131" eb="132">
      <t>オヨ</t>
    </rPh>
    <rPh sb="133" eb="135">
      <t>スイケイ</t>
    </rPh>
    <rPh sb="135" eb="136">
      <t>ゴト</t>
    </rPh>
    <rPh sb="137" eb="139">
      <t>キボ</t>
    </rPh>
    <rPh sb="140" eb="143">
      <t>テキセイカ</t>
    </rPh>
    <rPh sb="144" eb="145">
      <t>ハカ</t>
    </rPh>
    <rPh sb="149" eb="151">
      <t>ヒツヨウ</t>
    </rPh>
    <rPh sb="158" eb="159">
      <t>ア</t>
    </rPh>
    <rPh sb="162" eb="164">
      <t>ゲンザイ</t>
    </rPh>
    <rPh sb="165" eb="167">
      <t>イジ</t>
    </rPh>
    <rPh sb="167" eb="169">
      <t>カンリ</t>
    </rPh>
    <rPh sb="169" eb="171">
      <t>ヒヨウ</t>
    </rPh>
    <rPh sb="176" eb="178">
      <t>ケンショウ</t>
    </rPh>
    <rPh sb="180" eb="182">
      <t>コウイキ</t>
    </rPh>
    <rPh sb="182" eb="184">
      <t>イタク</t>
    </rPh>
    <rPh sb="184" eb="185">
      <t>トウ</t>
    </rPh>
    <rPh sb="186" eb="187">
      <t>フク</t>
    </rPh>
    <rPh sb="192" eb="195">
      <t>コウリツテキ</t>
    </rPh>
    <rPh sb="196" eb="198">
      <t>ケイエイ</t>
    </rPh>
    <rPh sb="198" eb="200">
      <t>ホウホウ</t>
    </rPh>
    <rPh sb="201" eb="20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</si>
</sst>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0.51</c:v>
                </c:pt>
                <c:pt idx="1">
                  <c:v>1</c:v>
                </c:pt>
                <c:pt idx="2" formatCode="#,##0.00;&quot;△&quot;#,##0.00">
                  <c:v>0</c:v>
                </c:pt>
                <c:pt idx="3" formatCode="#,##0.00;&quot;△&quot;#,##0.00">
                  <c:v>0</c:v>
                </c:pt>
                <c:pt idx="4">
                  <c:v>0.91</c:v>
                </c:pt>
              </c:numCache>
            </c:numRef>
          </c:val>
          <c:extLst>
            <c:ext xmlns:c16="http://schemas.microsoft.com/office/drawing/2014/chart" uri="{C3380CC4-5D6E-409C-BE32-E72D297353CC}">
              <c16:uniqueId val="{00000000-5FBB-4C28-82BA-03DA91223C3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5FBB-4C28-82BA-03DA91223C3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57.97</c:v>
                </c:pt>
                <c:pt idx="1">
                  <c:v>60.57</c:v>
                </c:pt>
                <c:pt idx="2">
                  <c:v>60.67</c:v>
                </c:pt>
                <c:pt idx="3">
                  <c:v>59.64</c:v>
                </c:pt>
                <c:pt idx="4">
                  <c:v>58.94</c:v>
                </c:pt>
              </c:numCache>
            </c:numRef>
          </c:val>
          <c:extLst>
            <c:ext xmlns:c16="http://schemas.microsoft.com/office/drawing/2014/chart" uri="{C3380CC4-5D6E-409C-BE32-E72D297353CC}">
              <c16:uniqueId val="{00000000-8786-45AE-A1AC-175DD381582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8786-45AE-A1AC-175DD381582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80.8</c:v>
                </c:pt>
                <c:pt idx="1">
                  <c:v>80.94</c:v>
                </c:pt>
                <c:pt idx="2">
                  <c:v>81.55</c:v>
                </c:pt>
                <c:pt idx="3">
                  <c:v>82.25</c:v>
                </c:pt>
                <c:pt idx="4">
                  <c:v>82.71</c:v>
                </c:pt>
              </c:numCache>
            </c:numRef>
          </c:val>
          <c:extLst>
            <c:ext xmlns:c16="http://schemas.microsoft.com/office/drawing/2014/chart" uri="{C3380CC4-5D6E-409C-BE32-E72D297353CC}">
              <c16:uniqueId val="{00000000-B46D-4163-A41A-FBBBE3C450C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B46D-4163-A41A-FBBBE3C450C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90.76</c:v>
                </c:pt>
                <c:pt idx="1">
                  <c:v>99.74</c:v>
                </c:pt>
                <c:pt idx="2">
                  <c:v>92.42</c:v>
                </c:pt>
                <c:pt idx="3">
                  <c:v>147.19999999999999</c:v>
                </c:pt>
                <c:pt idx="4">
                  <c:v>125.72</c:v>
                </c:pt>
              </c:numCache>
            </c:numRef>
          </c:val>
          <c:extLst>
            <c:ext xmlns:c16="http://schemas.microsoft.com/office/drawing/2014/chart" uri="{C3380CC4-5D6E-409C-BE32-E72D297353CC}">
              <c16:uniqueId val="{00000000-17C7-4A90-BE7C-0F7039F2D24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17C7-4A90-BE7C-0F7039F2D24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4A-4261-9D5D-DFF3E2E119D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4A-4261-9D5D-DFF3E2E119D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32-4B0A-9946-50C3A77941F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32-4B0A-9946-50C3A77941F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B6-49B8-AC75-E6A33B1947C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B6-49B8-AC75-E6A33B1947C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68-4BD3-B7AD-7619318D848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68-4BD3-B7AD-7619318D848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450.83</c:v>
                </c:pt>
                <c:pt idx="1">
                  <c:v>503.97</c:v>
                </c:pt>
                <c:pt idx="2">
                  <c:v>526.62</c:v>
                </c:pt>
                <c:pt idx="3">
                  <c:v>527.6</c:v>
                </c:pt>
                <c:pt idx="4">
                  <c:v>542.79999999999995</c:v>
                </c:pt>
              </c:numCache>
            </c:numRef>
          </c:val>
          <c:extLst>
            <c:ext xmlns:c16="http://schemas.microsoft.com/office/drawing/2014/chart" uri="{C3380CC4-5D6E-409C-BE32-E72D297353CC}">
              <c16:uniqueId val="{00000000-8D5E-4DB5-BA63-EF82F222FF2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8D5E-4DB5-BA63-EF82F222FF2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82.78</c:v>
                </c:pt>
                <c:pt idx="1">
                  <c:v>89.87</c:v>
                </c:pt>
                <c:pt idx="2">
                  <c:v>80.05</c:v>
                </c:pt>
                <c:pt idx="3">
                  <c:v>95.68</c:v>
                </c:pt>
                <c:pt idx="4">
                  <c:v>84.94</c:v>
                </c:pt>
              </c:numCache>
            </c:numRef>
          </c:val>
          <c:extLst>
            <c:ext xmlns:c16="http://schemas.microsoft.com/office/drawing/2014/chart" uri="{C3380CC4-5D6E-409C-BE32-E72D297353CC}">
              <c16:uniqueId val="{00000000-9F43-413C-9D0F-EB84DC7BD6A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9F43-413C-9D0F-EB84DC7BD6A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258.58999999999997</c:v>
                </c:pt>
                <c:pt idx="1">
                  <c:v>240.29</c:v>
                </c:pt>
                <c:pt idx="2">
                  <c:v>269.79000000000002</c:v>
                </c:pt>
                <c:pt idx="3">
                  <c:v>226.3</c:v>
                </c:pt>
                <c:pt idx="4">
                  <c:v>254.26</c:v>
                </c:pt>
              </c:numCache>
            </c:numRef>
          </c:val>
          <c:extLst>
            <c:ext xmlns:c16="http://schemas.microsoft.com/office/drawing/2014/chart" uri="{C3380CC4-5D6E-409C-BE32-E72D297353CC}">
              <c16:uniqueId val="{00000000-80A0-4FC2-AED6-260CD9BE506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80A0-4FC2-AED6-260CD9BE506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 zoomScale="75" zoomScaleNormal="7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岩手県　普代村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2721</v>
      </c>
      <c r="AM8" s="66"/>
      <c r="AN8" s="66"/>
      <c r="AO8" s="66"/>
      <c r="AP8" s="66"/>
      <c r="AQ8" s="66"/>
      <c r="AR8" s="66"/>
      <c r="AS8" s="66"/>
      <c r="AT8" s="65">
        <f>データ!$S$6</f>
        <v>69.66</v>
      </c>
      <c r="AU8" s="65"/>
      <c r="AV8" s="65"/>
      <c r="AW8" s="65"/>
      <c r="AX8" s="65"/>
      <c r="AY8" s="65"/>
      <c r="AZ8" s="65"/>
      <c r="BA8" s="65"/>
      <c r="BB8" s="65">
        <f>データ!$T$6</f>
        <v>39.06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97.84</v>
      </c>
      <c r="Q10" s="65"/>
      <c r="R10" s="65"/>
      <c r="S10" s="65"/>
      <c r="T10" s="65"/>
      <c r="U10" s="65"/>
      <c r="V10" s="65"/>
      <c r="W10" s="66">
        <f>データ!$Q$6</f>
        <v>3510</v>
      </c>
      <c r="X10" s="66"/>
      <c r="Y10" s="66"/>
      <c r="Z10" s="66"/>
      <c r="AA10" s="66"/>
      <c r="AB10" s="66"/>
      <c r="AC10" s="66"/>
      <c r="AD10" s="2"/>
      <c r="AE10" s="2"/>
      <c r="AF10" s="2"/>
      <c r="AG10" s="2"/>
      <c r="AH10" s="2"/>
      <c r="AI10" s="2"/>
      <c r="AJ10" s="2"/>
      <c r="AK10" s="2"/>
      <c r="AL10" s="66">
        <f>データ!$U$6</f>
        <v>2623</v>
      </c>
      <c r="AM10" s="66"/>
      <c r="AN10" s="66"/>
      <c r="AO10" s="66"/>
      <c r="AP10" s="66"/>
      <c r="AQ10" s="66"/>
      <c r="AR10" s="66"/>
      <c r="AS10" s="66"/>
      <c r="AT10" s="65">
        <f>データ!$V$6</f>
        <v>11.5</v>
      </c>
      <c r="AU10" s="65"/>
      <c r="AV10" s="65"/>
      <c r="AW10" s="65"/>
      <c r="AX10" s="65"/>
      <c r="AY10" s="65"/>
      <c r="AZ10" s="65"/>
      <c r="BA10" s="65"/>
      <c r="BB10" s="65">
        <f>データ!$W$6</f>
        <v>228.09</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111</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JY7A4Ct8wwHQYxZ5gHqjHzi8P7Gzu7glxwuVMxenVoEbfjgI1/rJhvKcD0XgKgnIaWbi5YtlucMgDR/UP4IyUw==" saltValue="B0FjyDZluTt/scyDX/na9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34851</v>
      </c>
      <c r="D6" s="34">
        <f t="shared" si="3"/>
        <v>47</v>
      </c>
      <c r="E6" s="34">
        <f t="shared" si="3"/>
        <v>1</v>
      </c>
      <c r="F6" s="34">
        <f t="shared" si="3"/>
        <v>0</v>
      </c>
      <c r="G6" s="34">
        <f t="shared" si="3"/>
        <v>0</v>
      </c>
      <c r="H6" s="34" t="str">
        <f t="shared" si="3"/>
        <v>岩手県　普代村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97.84</v>
      </c>
      <c r="Q6" s="35">
        <f t="shared" si="3"/>
        <v>3510</v>
      </c>
      <c r="R6" s="35">
        <f t="shared" si="3"/>
        <v>2721</v>
      </c>
      <c r="S6" s="35">
        <f t="shared" si="3"/>
        <v>69.66</v>
      </c>
      <c r="T6" s="35">
        <f t="shared" si="3"/>
        <v>39.06</v>
      </c>
      <c r="U6" s="35">
        <f t="shared" si="3"/>
        <v>2623</v>
      </c>
      <c r="V6" s="35">
        <f t="shared" si="3"/>
        <v>11.5</v>
      </c>
      <c r="W6" s="35">
        <f t="shared" si="3"/>
        <v>228.09</v>
      </c>
      <c r="X6" s="36">
        <f>IF(X7="",NA(),X7)</f>
        <v>90.76</v>
      </c>
      <c r="Y6" s="36">
        <f t="shared" ref="Y6:AG6" si="4">IF(Y7="",NA(),Y7)</f>
        <v>99.74</v>
      </c>
      <c r="Z6" s="36">
        <f t="shared" si="4"/>
        <v>92.42</v>
      </c>
      <c r="AA6" s="36">
        <f t="shared" si="4"/>
        <v>147.19999999999999</v>
      </c>
      <c r="AB6" s="36">
        <f t="shared" si="4"/>
        <v>125.72</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450.83</v>
      </c>
      <c r="BF6" s="36">
        <f t="shared" ref="BF6:BN6" si="7">IF(BF7="",NA(),BF7)</f>
        <v>503.97</v>
      </c>
      <c r="BG6" s="36">
        <f t="shared" si="7"/>
        <v>526.62</v>
      </c>
      <c r="BH6" s="36">
        <f t="shared" si="7"/>
        <v>527.6</v>
      </c>
      <c r="BI6" s="36">
        <f t="shared" si="7"/>
        <v>542.79999999999995</v>
      </c>
      <c r="BJ6" s="36">
        <f t="shared" si="7"/>
        <v>1125.69</v>
      </c>
      <c r="BK6" s="36">
        <f t="shared" si="7"/>
        <v>1134.67</v>
      </c>
      <c r="BL6" s="36">
        <f t="shared" si="7"/>
        <v>1144.79</v>
      </c>
      <c r="BM6" s="36">
        <f t="shared" si="7"/>
        <v>1061.58</v>
      </c>
      <c r="BN6" s="36">
        <f t="shared" si="7"/>
        <v>1007.7</v>
      </c>
      <c r="BO6" s="35" t="str">
        <f>IF(BO7="","",IF(BO7="-","【-】","【"&amp;SUBSTITUTE(TEXT(BO7,"#,##0.00"),"-","△")&amp;"】"))</f>
        <v>【1,074.14】</v>
      </c>
      <c r="BP6" s="36">
        <f>IF(BP7="",NA(),BP7)</f>
        <v>82.78</v>
      </c>
      <c r="BQ6" s="36">
        <f t="shared" ref="BQ6:BY6" si="8">IF(BQ7="",NA(),BQ7)</f>
        <v>89.87</v>
      </c>
      <c r="BR6" s="36">
        <f t="shared" si="8"/>
        <v>80.05</v>
      </c>
      <c r="BS6" s="36">
        <f t="shared" si="8"/>
        <v>95.68</v>
      </c>
      <c r="BT6" s="36">
        <f t="shared" si="8"/>
        <v>84.94</v>
      </c>
      <c r="BU6" s="36">
        <f t="shared" si="8"/>
        <v>46.48</v>
      </c>
      <c r="BV6" s="36">
        <f t="shared" si="8"/>
        <v>40.6</v>
      </c>
      <c r="BW6" s="36">
        <f t="shared" si="8"/>
        <v>56.04</v>
      </c>
      <c r="BX6" s="36">
        <f t="shared" si="8"/>
        <v>58.52</v>
      </c>
      <c r="BY6" s="36">
        <f t="shared" si="8"/>
        <v>59.22</v>
      </c>
      <c r="BZ6" s="35" t="str">
        <f>IF(BZ7="","",IF(BZ7="-","【-】","【"&amp;SUBSTITUTE(TEXT(BZ7,"#,##0.00"),"-","△")&amp;"】"))</f>
        <v>【54.36】</v>
      </c>
      <c r="CA6" s="36">
        <f>IF(CA7="",NA(),CA7)</f>
        <v>258.58999999999997</v>
      </c>
      <c r="CB6" s="36">
        <f t="shared" ref="CB6:CJ6" si="9">IF(CB7="",NA(),CB7)</f>
        <v>240.29</v>
      </c>
      <c r="CC6" s="36">
        <f t="shared" si="9"/>
        <v>269.79000000000002</v>
      </c>
      <c r="CD6" s="36">
        <f t="shared" si="9"/>
        <v>226.3</v>
      </c>
      <c r="CE6" s="36">
        <f t="shared" si="9"/>
        <v>254.26</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57.97</v>
      </c>
      <c r="CM6" s="36">
        <f t="shared" ref="CM6:CU6" si="10">IF(CM7="",NA(),CM7)</f>
        <v>60.57</v>
      </c>
      <c r="CN6" s="36">
        <f t="shared" si="10"/>
        <v>60.67</v>
      </c>
      <c r="CO6" s="36">
        <f t="shared" si="10"/>
        <v>59.64</v>
      </c>
      <c r="CP6" s="36">
        <f t="shared" si="10"/>
        <v>58.94</v>
      </c>
      <c r="CQ6" s="36">
        <f t="shared" si="10"/>
        <v>57.43</v>
      </c>
      <c r="CR6" s="36">
        <f t="shared" si="10"/>
        <v>57.29</v>
      </c>
      <c r="CS6" s="36">
        <f t="shared" si="10"/>
        <v>55.9</v>
      </c>
      <c r="CT6" s="36">
        <f t="shared" si="10"/>
        <v>57.3</v>
      </c>
      <c r="CU6" s="36">
        <f t="shared" si="10"/>
        <v>56.76</v>
      </c>
      <c r="CV6" s="35" t="str">
        <f>IF(CV7="","",IF(CV7="-","【-】","【"&amp;SUBSTITUTE(TEXT(CV7,"#,##0.00"),"-","△")&amp;"】"))</f>
        <v>【55.95】</v>
      </c>
      <c r="CW6" s="36">
        <f>IF(CW7="",NA(),CW7)</f>
        <v>80.8</v>
      </c>
      <c r="CX6" s="36">
        <f t="shared" ref="CX6:DF6" si="11">IF(CX7="",NA(),CX7)</f>
        <v>80.94</v>
      </c>
      <c r="CY6" s="36">
        <f t="shared" si="11"/>
        <v>81.55</v>
      </c>
      <c r="CZ6" s="36">
        <f t="shared" si="11"/>
        <v>82.25</v>
      </c>
      <c r="DA6" s="36">
        <f t="shared" si="11"/>
        <v>82.71</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0.51</v>
      </c>
      <c r="EE6" s="36">
        <f t="shared" ref="EE6:EM6" si="14">IF(EE7="",NA(),EE7)</f>
        <v>1</v>
      </c>
      <c r="EF6" s="35">
        <f t="shared" si="14"/>
        <v>0</v>
      </c>
      <c r="EG6" s="35">
        <f t="shared" si="14"/>
        <v>0</v>
      </c>
      <c r="EH6" s="36">
        <f t="shared" si="14"/>
        <v>0.91</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34851</v>
      </c>
      <c r="D7" s="38">
        <v>47</v>
      </c>
      <c r="E7" s="38">
        <v>1</v>
      </c>
      <c r="F7" s="38">
        <v>0</v>
      </c>
      <c r="G7" s="38">
        <v>0</v>
      </c>
      <c r="H7" s="38" t="s">
        <v>96</v>
      </c>
      <c r="I7" s="38" t="s">
        <v>97</v>
      </c>
      <c r="J7" s="38" t="s">
        <v>98</v>
      </c>
      <c r="K7" s="38" t="s">
        <v>99</v>
      </c>
      <c r="L7" s="38" t="s">
        <v>100</v>
      </c>
      <c r="M7" s="38" t="s">
        <v>101</v>
      </c>
      <c r="N7" s="39" t="s">
        <v>102</v>
      </c>
      <c r="O7" s="39" t="s">
        <v>103</v>
      </c>
      <c r="P7" s="39">
        <v>97.84</v>
      </c>
      <c r="Q7" s="39">
        <v>3510</v>
      </c>
      <c r="R7" s="39">
        <v>2721</v>
      </c>
      <c r="S7" s="39">
        <v>69.66</v>
      </c>
      <c r="T7" s="39">
        <v>39.06</v>
      </c>
      <c r="U7" s="39">
        <v>2623</v>
      </c>
      <c r="V7" s="39">
        <v>11.5</v>
      </c>
      <c r="W7" s="39">
        <v>228.09</v>
      </c>
      <c r="X7" s="39">
        <v>90.76</v>
      </c>
      <c r="Y7" s="39">
        <v>99.74</v>
      </c>
      <c r="Z7" s="39">
        <v>92.42</v>
      </c>
      <c r="AA7" s="39">
        <v>147.19999999999999</v>
      </c>
      <c r="AB7" s="39">
        <v>125.72</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450.83</v>
      </c>
      <c r="BF7" s="39">
        <v>503.97</v>
      </c>
      <c r="BG7" s="39">
        <v>526.62</v>
      </c>
      <c r="BH7" s="39">
        <v>527.6</v>
      </c>
      <c r="BI7" s="39">
        <v>542.79999999999995</v>
      </c>
      <c r="BJ7" s="39">
        <v>1125.69</v>
      </c>
      <c r="BK7" s="39">
        <v>1134.67</v>
      </c>
      <c r="BL7" s="39">
        <v>1144.79</v>
      </c>
      <c r="BM7" s="39">
        <v>1061.58</v>
      </c>
      <c r="BN7" s="39">
        <v>1007.7</v>
      </c>
      <c r="BO7" s="39">
        <v>1074.1400000000001</v>
      </c>
      <c r="BP7" s="39">
        <v>82.78</v>
      </c>
      <c r="BQ7" s="39">
        <v>89.87</v>
      </c>
      <c r="BR7" s="39">
        <v>80.05</v>
      </c>
      <c r="BS7" s="39">
        <v>95.68</v>
      </c>
      <c r="BT7" s="39">
        <v>84.94</v>
      </c>
      <c r="BU7" s="39">
        <v>46.48</v>
      </c>
      <c r="BV7" s="39">
        <v>40.6</v>
      </c>
      <c r="BW7" s="39">
        <v>56.04</v>
      </c>
      <c r="BX7" s="39">
        <v>58.52</v>
      </c>
      <c r="BY7" s="39">
        <v>59.22</v>
      </c>
      <c r="BZ7" s="39">
        <v>54.36</v>
      </c>
      <c r="CA7" s="39">
        <v>258.58999999999997</v>
      </c>
      <c r="CB7" s="39">
        <v>240.29</v>
      </c>
      <c r="CC7" s="39">
        <v>269.79000000000002</v>
      </c>
      <c r="CD7" s="39">
        <v>226.3</v>
      </c>
      <c r="CE7" s="39">
        <v>254.26</v>
      </c>
      <c r="CF7" s="39">
        <v>376.61</v>
      </c>
      <c r="CG7" s="39">
        <v>440.03</v>
      </c>
      <c r="CH7" s="39">
        <v>304.35000000000002</v>
      </c>
      <c r="CI7" s="39">
        <v>296.3</v>
      </c>
      <c r="CJ7" s="39">
        <v>292.89999999999998</v>
      </c>
      <c r="CK7" s="39">
        <v>296.39999999999998</v>
      </c>
      <c r="CL7" s="39">
        <v>57.97</v>
      </c>
      <c r="CM7" s="39">
        <v>60.57</v>
      </c>
      <c r="CN7" s="39">
        <v>60.67</v>
      </c>
      <c r="CO7" s="39">
        <v>59.64</v>
      </c>
      <c r="CP7" s="39">
        <v>58.94</v>
      </c>
      <c r="CQ7" s="39">
        <v>57.43</v>
      </c>
      <c r="CR7" s="39">
        <v>57.29</v>
      </c>
      <c r="CS7" s="39">
        <v>55.9</v>
      </c>
      <c r="CT7" s="39">
        <v>57.3</v>
      </c>
      <c r="CU7" s="39">
        <v>56.76</v>
      </c>
      <c r="CV7" s="39">
        <v>55.95</v>
      </c>
      <c r="CW7" s="39">
        <v>80.8</v>
      </c>
      <c r="CX7" s="39">
        <v>80.94</v>
      </c>
      <c r="CY7" s="39">
        <v>81.55</v>
      </c>
      <c r="CZ7" s="39">
        <v>82.25</v>
      </c>
      <c r="DA7" s="39">
        <v>82.71</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0.51</v>
      </c>
      <c r="EE7" s="39">
        <v>1</v>
      </c>
      <c r="EF7" s="39">
        <v>0</v>
      </c>
      <c r="EG7" s="39">
        <v>0</v>
      </c>
      <c r="EH7" s="39">
        <v>0.91</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新屋 弘仁</cp:lastModifiedBy>
  <cp:lastPrinted>2020-01-21T02:20:39Z</cp:lastPrinted>
  <dcterms:created xsi:type="dcterms:W3CDTF">2019-12-05T04:35:30Z</dcterms:created>
  <dcterms:modified xsi:type="dcterms:W3CDTF">2020-01-21T02:20:41Z</dcterms:modified>
  <cp:category/>
</cp:coreProperties>
</file>