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str-lgshare\共有\04-01建設水産課\★10【新屋臨職】個人フォルダ★\経営比較分析表（簡水・漁排）\30経営比較分析表（簡水・漁排）\"/>
    </mc:Choice>
  </mc:AlternateContent>
  <xr:revisionPtr revIDLastSave="0" documentId="13_ncr:1_{EB27126F-B204-4074-A8FE-6F6AFB262CE1}" xr6:coauthVersionLast="36" xr6:coauthVersionMax="36" xr10:uidLastSave="{00000000-0000-0000-0000-000000000000}"/>
  <workbookProtection workbookAlgorithmName="SHA-512" workbookHashValue="bkW1Q417E6jwi3yZYaFYNLkOUy63bboQiJKFgh5cUmCkW6l7znxKLTNlkSUzhchLRdjv1mDm4VOkX//LrvlcsQ==" workbookSaltValue="JvHBLegmqenIQavmexOu+Q==" workbookSpinCount="100000" lockStructure="1"/>
  <bookViews>
    <workbookView xWindow="0" yWindow="0" windowWidth="28800" windowHeight="121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B10" i="4" s="1"/>
  <c r="M6" i="5"/>
  <c r="L6" i="5"/>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L10" i="4"/>
  <c r="AD10" i="4"/>
  <c r="P10" i="4"/>
  <c r="AT8" i="4"/>
  <c r="AD8" i="4"/>
  <c r="W8" i="4"/>
  <c r="I8" i="4"/>
  <c r="B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<sst xmlns="http://schemas.openxmlformats.org/spreadsheetml/2006/main" count="228" uniqueCount="115">
  <si>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</si>
  <si>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</si>
  <si>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</si>
  <si>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</si>
  <si>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</si>
  <si>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</si>
  <si>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</si>
  <si>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</si>
  <si>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</si>
  <si>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</si>
  <si>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</si>
  <si>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</si>
  <si>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</si>
  <si>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</si>
  <si>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</si>
  <si>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</si>
  <si>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</si>
  <si>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</si>
  <si>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</si>
  <si>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</si>
  <si>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</si>
  <si>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</si>
  <si>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</si>
  <si>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</si>
  <si>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</si>
  <si>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</si>
  <si>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</si>
  <si>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</si>
  <si>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</si>
  <si>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</si>
  <si>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</si>
  <si>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</si>
  <si>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</si>
  <si>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</si>
  <si>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</si>
  <si>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</si>
  <si>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</si>
  <si>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</si>
  <si>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</si>
  <si>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</si>
  <si>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</si>
  <si>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</si>
  <si>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</si>
  <si>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</si>
  <si>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</si>
  <si>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</si>
  <si>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</si>
  <si>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</si>
  <si>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</si>
  <si>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</si>
  <si>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</si>
  <si>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</si>
  <si>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</si>
  <si>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</si>
  <si>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</si>
  <si>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</si>
  <si>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</si>
  <si>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</si>
  <si>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</si>
  <si>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</si>
  <si>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</si>
  <si>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</si>
  <si>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</si>
  <si>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</si>
  <si>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</si>
  <si>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</si>
  <si>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</si>
  <si>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</si>
  <si>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</si>
  <si>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</si>
  <si>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</si>
  <si>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</si>
  <si>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</si>
  <si>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</si>
  <si>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</si>
  <si>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</si>
  <si>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</si>
  <si>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</si>
  <si>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</si>
  <si>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</si>
  <si>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</si>
  <si>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</si>
  <si>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</si>
  <si>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</si>
  <si>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</si>
  <si>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</si>
  <si>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</si>
  <si>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</si>
  <si>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</si>
  <si>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</si>
  <si>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</si>
  <si>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</si>
  <si>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</si>
  <si>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</si>
  <si>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</si>
  <si>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</si>
  <si>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</si>
  <si>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</si>
  <si>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</si>
  <si>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普代村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</si>
  <si>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</si>
  <si>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</si>
  <si>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</si>
  <si>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</si>
  <si>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</si>
  <si>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</si>
  <si>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</si>
  <si>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</si>
  <si>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</si>
  <si>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</si>
  <si>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</si>
  <si>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</si>
  <si>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本村の漁業集落排水施設は、供用開始から18年となっており、管渠等の法的耐用年数にはまだ年数が残っている。そのため、当面は計画的な機械類の更新を行いながら万全な維持管理に努めていく。</t>
    <rPh sb="1" eb="3">
      <t>ホンソン</t>
    </rPh>
    <rPh sb="4" eb="6">
      <t>ギョギョウ</t>
    </rPh>
    <rPh sb="6" eb="8">
      <t>シュウラク</t>
    </rPh>
    <rPh sb="8" eb="10">
      <t>ハイスイ</t>
    </rPh>
    <rPh sb="10" eb="12">
      <t>シセツ</t>
    </rPh>
    <rPh sb="14" eb="16">
      <t>キョウヨウ</t>
    </rPh>
    <rPh sb="16" eb="18">
      <t>カイシ</t>
    </rPh>
    <rPh sb="22" eb="23">
      <t>ネン</t>
    </rPh>
    <rPh sb="30" eb="32">
      <t>カンキョ</t>
    </rPh>
    <rPh sb="32" eb="33">
      <t>トウ</t>
    </rPh>
    <rPh sb="34" eb="36">
      <t>ホウテキ</t>
    </rPh>
    <rPh sb="36" eb="38">
      <t>タイヨウ</t>
    </rPh>
    <rPh sb="38" eb="40">
      <t>ネンスウ</t>
    </rPh>
    <rPh sb="44" eb="46">
      <t>ネンスウ</t>
    </rPh>
    <rPh sb="47" eb="48">
      <t>ノコ</t>
    </rPh>
    <rPh sb="58" eb="60">
      <t>トウメン</t>
    </rPh>
    <rPh sb="61" eb="63">
      <t>ケイカク</t>
    </rPh>
    <rPh sb="63" eb="64">
      <t>テキ</t>
    </rPh>
    <rPh sb="65" eb="68">
      <t>キカイルイ</t>
    </rPh>
    <rPh sb="69" eb="71">
      <t>コウシン</t>
    </rPh>
    <rPh sb="72" eb="73">
      <t>オコナ</t>
    </rPh>
    <rPh sb="77" eb="79">
      <t>バンゼン</t>
    </rPh>
    <rPh sb="80" eb="82">
      <t>イジ</t>
    </rPh>
    <rPh sb="82" eb="84">
      <t>カンリ</t>
    </rPh>
    <rPh sb="85" eb="86">
      <t>ツト</t>
    </rPh>
    <phoneticPr fontId="4"/>
  </si>
  <si>
    <t>　漁業を主力産業とし、国立公園区域内に位置する本村では、産業経済面はもとより、自然保護や観光の面からも、水質保全に強い責任をもって取り組まなければならない。その中でも特に下水道事業は、生活環境面及び産業振興面からも重要であり、本村唯一の集合処理施設である漁業集落排水施設は欠くことのできない施設である。
　施設使用料のみでは経営が成り立たない状況ではあるが、水質保全への責任と下水道事業の重要性からも、一般会計の繰入を継続しながら経営の健全化・効率化に努める。</t>
    <rPh sb="1" eb="3">
      <t>ギョギョウ</t>
    </rPh>
    <rPh sb="4" eb="6">
      <t>シュリョク</t>
    </rPh>
    <rPh sb="6" eb="8">
      <t>サンギョウ</t>
    </rPh>
    <rPh sb="11" eb="13">
      <t>コクリツ</t>
    </rPh>
    <rPh sb="13" eb="15">
      <t>コウエン</t>
    </rPh>
    <rPh sb="15" eb="17">
      <t>クイキ</t>
    </rPh>
    <rPh sb="17" eb="18">
      <t>ナイ</t>
    </rPh>
    <rPh sb="19" eb="21">
      <t>イチ</t>
    </rPh>
    <rPh sb="23" eb="25">
      <t>ホンソン</t>
    </rPh>
    <rPh sb="28" eb="30">
      <t>サンギョウ</t>
    </rPh>
    <rPh sb="30" eb="32">
      <t>ケイザイ</t>
    </rPh>
    <rPh sb="32" eb="33">
      <t>メン</t>
    </rPh>
    <rPh sb="39" eb="41">
      <t>シゼン</t>
    </rPh>
    <rPh sb="41" eb="43">
      <t>ホゴ</t>
    </rPh>
    <rPh sb="44" eb="46">
      <t>カンコウ</t>
    </rPh>
    <rPh sb="47" eb="48">
      <t>メン</t>
    </rPh>
    <rPh sb="52" eb="54">
      <t>スイシツ</t>
    </rPh>
    <rPh sb="54" eb="56">
      <t>ホゼンニ</t>
    </rPh>
    <rPh sb="57" eb="61">
      <t>ン</t>
    </rPh>
    <rPh sb="65" eb="66">
      <t>ト</t>
    </rPh>
    <rPh sb="67" eb="68">
      <t>ク</t>
    </rPh>
    <rPh sb="80" eb="81">
      <t>ナカ</t>
    </rPh>
    <rPh sb="83" eb="84">
      <t>トク</t>
    </rPh>
    <rPh sb="85" eb="88">
      <t>ゲスイドウ</t>
    </rPh>
    <rPh sb="88" eb="90">
      <t>ジギョウ</t>
    </rPh>
    <rPh sb="92" eb="94">
      <t>セイカツ</t>
    </rPh>
    <rPh sb="94" eb="96">
      <t>カンキョウ</t>
    </rPh>
    <rPh sb="96" eb="97">
      <t>メン</t>
    </rPh>
    <rPh sb="97" eb="98">
      <t>オヨ</t>
    </rPh>
    <rPh sb="99" eb="101">
      <t>サンギョウ</t>
    </rPh>
    <rPh sb="101" eb="103">
      <t>シンコウ</t>
    </rPh>
    <rPh sb="103" eb="104">
      <t>メン</t>
    </rPh>
    <rPh sb="107" eb="109">
      <t>ジュウヨウ</t>
    </rPh>
    <rPh sb="113" eb="115">
      <t>ホンソン</t>
    </rPh>
    <rPh sb="115" eb="117">
      <t>ユイイツ</t>
    </rPh>
    <rPh sb="118" eb="120">
      <t>シュウゴウ</t>
    </rPh>
    <rPh sb="120" eb="122">
      <t>ショリ</t>
    </rPh>
    <rPh sb="122" eb="124">
      <t>シセツ</t>
    </rPh>
    <rPh sb="127" eb="129">
      <t>ギョギョウ</t>
    </rPh>
    <rPh sb="129" eb="131">
      <t>シュウラク</t>
    </rPh>
    <rPh sb="131" eb="133">
      <t>ハイスイ</t>
    </rPh>
    <rPh sb="133" eb="135">
      <t>シセツ</t>
    </rPh>
    <rPh sb="136" eb="137">
      <t>カ</t>
    </rPh>
    <rPh sb="145" eb="147">
      <t>シセツ</t>
    </rPh>
    <rPh sb="153" eb="155">
      <t>シセツ</t>
    </rPh>
    <rPh sb="155" eb="157">
      <t>シヨウ</t>
    </rPh>
    <rPh sb="157" eb="158">
      <t>リョウ</t>
    </rPh>
    <rPh sb="162" eb="164">
      <t>ケイエイ</t>
    </rPh>
    <rPh sb="165" eb="166">
      <t>ナ</t>
    </rPh>
    <rPh sb="167" eb="168">
      <t>タ</t>
    </rPh>
    <rPh sb="171" eb="173">
      <t>ジョウキョウ</t>
    </rPh>
    <rPh sb="179" eb="181">
      <t>スイシツ</t>
    </rPh>
    <rPh sb="181" eb="183">
      <t>ホゼン</t>
    </rPh>
    <rPh sb="185" eb="187">
      <t>セキニン</t>
    </rPh>
    <rPh sb="188" eb="191">
      <t>ゲスイドウ</t>
    </rPh>
    <rPh sb="191" eb="193">
      <t>ジギョウ</t>
    </rPh>
    <rPh sb="194" eb="197">
      <t>ジュウヨウセイ</t>
    </rPh>
    <rPh sb="201" eb="203">
      <t>イッパン</t>
    </rPh>
    <rPh sb="203" eb="205">
      <t>カイケイ</t>
    </rPh>
    <rPh sb="206" eb="208">
      <t>クリイレ</t>
    </rPh>
    <rPh sb="209" eb="211">
      <t>ケイゾク</t>
    </rPh>
    <rPh sb="215" eb="217">
      <t>ケイエイ</t>
    </rPh>
    <rPh sb="218" eb="221">
      <t>ケンゼンカ</t>
    </rPh>
    <rPh sb="222" eb="225">
      <t>コウリツカ</t>
    </rPh>
    <rPh sb="226" eb="227">
      <t>ツト</t>
    </rPh>
    <phoneticPr fontId="4"/>
  </si>
  <si>
    <t>　本村の漁業集落排水事業における各種指標値の中で、収益的収支比率と経費回収率の低下傾向が続いている。これらの指標の改善には使用料収入の増加が欠かせないが、処理区域内接続率及び人口別加入率が共に100％となっている本事業ではそれが難しい状況となっている。
　このことから、経営状態を改善させるためには使用料の見直しやコストの縮減等、経営の効率化を進めていくことが必要な状況である。</t>
    <rPh sb="1" eb="3">
      <t>ホンソン</t>
    </rPh>
    <rPh sb="4" eb="6">
      <t>ギョギョウ</t>
    </rPh>
    <rPh sb="6" eb="8">
      <t>シュウラク</t>
    </rPh>
    <rPh sb="8" eb="10">
      <t>ハイスイ</t>
    </rPh>
    <rPh sb="10" eb="12">
      <t>ジギョウ</t>
    </rPh>
    <rPh sb="16" eb="18">
      <t>カクシュ</t>
    </rPh>
    <rPh sb="18" eb="20">
      <t>シヒョウ</t>
    </rPh>
    <rPh sb="20" eb="21">
      <t>アタイ</t>
    </rPh>
    <rPh sb="22" eb="23">
      <t>ナカ</t>
    </rPh>
    <rPh sb="25" eb="28">
      <t>シュウエキテキ</t>
    </rPh>
    <rPh sb="28" eb="30">
      <t>シュウシ</t>
    </rPh>
    <rPh sb="30" eb="32">
      <t>ヒリツ</t>
    </rPh>
    <rPh sb="33" eb="35">
      <t>ケイヒ</t>
    </rPh>
    <rPh sb="35" eb="37">
      <t>カイシュウ</t>
    </rPh>
    <rPh sb="37" eb="38">
      <t>リツ</t>
    </rPh>
    <rPh sb="39" eb="41">
      <t>テイカ</t>
    </rPh>
    <rPh sb="41" eb="43">
      <t>ケイコウ</t>
    </rPh>
    <rPh sb="44" eb="45">
      <t>ツヅ</t>
    </rPh>
    <rPh sb="54" eb="56">
      <t>シヒョウ</t>
    </rPh>
    <rPh sb="57" eb="59">
      <t>カイゼン</t>
    </rPh>
    <rPh sb="61" eb="64">
      <t>シヨウリョウ</t>
    </rPh>
    <rPh sb="64" eb="66">
      <t>シュウニュウ</t>
    </rPh>
    <rPh sb="67" eb="69">
      <t>ゾウカ</t>
    </rPh>
    <rPh sb="70" eb="71">
      <t>カ</t>
    </rPh>
    <rPh sb="77" eb="79">
      <t>ショリ</t>
    </rPh>
    <rPh sb="79" eb="81">
      <t>クイキ</t>
    </rPh>
    <rPh sb="81" eb="82">
      <t>ナイ</t>
    </rPh>
    <rPh sb="82" eb="84">
      <t>セツゾク</t>
    </rPh>
    <rPh sb="84" eb="85">
      <t>リツ</t>
    </rPh>
    <rPh sb="85" eb="86">
      <t>オヨ</t>
    </rPh>
    <rPh sb="87" eb="89">
      <t>ジンコウ</t>
    </rPh>
    <rPh sb="89" eb="90">
      <t>ベツ</t>
    </rPh>
    <rPh sb="90" eb="92">
      <t>カニュウ</t>
    </rPh>
    <rPh sb="92" eb="93">
      <t>リツ</t>
    </rPh>
    <rPh sb="94" eb="95">
      <t>トモ</t>
    </rPh>
    <rPh sb="106" eb="107">
      <t>ホン</t>
    </rPh>
    <rPh sb="107" eb="109">
      <t>ジギョウ</t>
    </rPh>
    <rPh sb="114" eb="115">
      <t>ムズカ</t>
    </rPh>
    <rPh sb="117" eb="119">
      <t>ジョウキョウ</t>
    </rPh>
    <rPh sb="135" eb="137">
      <t>ケイエイ</t>
    </rPh>
    <rPh sb="137" eb="139">
      <t>ジョウタイ</t>
    </rPh>
    <rPh sb="140" eb="142">
      <t>カイゼン</t>
    </rPh>
    <rPh sb="149" eb="152">
      <t>シヨウリョウ</t>
    </rPh>
    <rPh sb="153" eb="155">
      <t>ミナオ</t>
    </rPh>
    <rPh sb="161" eb="163">
      <t>シュクゲン</t>
    </rPh>
    <rPh sb="163" eb="164">
      <t>トウ</t>
    </rPh>
    <rPh sb="165" eb="167">
      <t>ケイエイ</t>
    </rPh>
    <rPh sb="168" eb="171">
      <t>コウリツカ</t>
    </rPh>
    <rPh sb="172" eb="173">
      <t>スス</t>
    </rPh>
    <rPh sb="180" eb="182">
      <t>ヒツヨウ</t>
    </rPh>
    <rPh sb="183" eb="18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</si>
</sst>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25-4C42-8C03-EF768F160E0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c:v>0.01</c:v>
                </c:pt>
                <c:pt idx="3">
                  <c:v>0.09</c:v>
                </c:pt>
                <c:pt idx="4">
                  <c:v>0.02</c:v>
                </c:pt>
              </c:numCache>
            </c:numRef>
          </c:val>
          <c:smooth val="0"/>
          <c:extLst>
            <c:ext xmlns:c16="http://schemas.microsoft.com/office/drawing/2014/chart" uri="{C3380CC4-5D6E-409C-BE32-E72D297353CC}">
              <c16:uniqueId val="{00000001-F925-4C42-8C03-EF768F160E0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36.36</c:v>
                </c:pt>
                <c:pt idx="1">
                  <c:v>37.5</c:v>
                </c:pt>
                <c:pt idx="2">
                  <c:v>51.7</c:v>
                </c:pt>
                <c:pt idx="3">
                  <c:v>51.7</c:v>
                </c:pt>
                <c:pt idx="4">
                  <c:v>44.32</c:v>
                </c:pt>
              </c:numCache>
            </c:numRef>
          </c:val>
          <c:extLst>
            <c:ext xmlns:c16="http://schemas.microsoft.com/office/drawing/2014/chart" uri="{C3380CC4-5D6E-409C-BE32-E72D297353CC}">
              <c16:uniqueId val="{00000000-9824-4FB0-990B-6876E261CE2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33.729999999999997</c:v>
                </c:pt>
                <c:pt idx="3">
                  <c:v>33.21</c:v>
                </c:pt>
                <c:pt idx="4">
                  <c:v>32.229999999999997</c:v>
                </c:pt>
              </c:numCache>
            </c:numRef>
          </c:val>
          <c:smooth val="0"/>
          <c:extLst>
            <c:ext xmlns:c16="http://schemas.microsoft.com/office/drawing/2014/chart" uri="{C3380CC4-5D6E-409C-BE32-E72D297353CC}">
              <c16:uniqueId val="{00000001-9824-4FB0-990B-6876E261CE2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687-4E18-A01E-8F2E688E0D3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79.989999999999995</c:v>
                </c:pt>
                <c:pt idx="3">
                  <c:v>79.98</c:v>
                </c:pt>
                <c:pt idx="4">
                  <c:v>80.8</c:v>
                </c:pt>
              </c:numCache>
            </c:numRef>
          </c:val>
          <c:smooth val="0"/>
          <c:extLst>
            <c:ext xmlns:c16="http://schemas.microsoft.com/office/drawing/2014/chart" uri="{C3380CC4-5D6E-409C-BE32-E72D297353CC}">
              <c16:uniqueId val="{00000001-8687-4E18-A01E-8F2E688E0D3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50.89</c:v>
                </c:pt>
                <c:pt idx="1">
                  <c:v>59.06</c:v>
                </c:pt>
                <c:pt idx="2">
                  <c:v>57.03</c:v>
                </c:pt>
                <c:pt idx="3">
                  <c:v>55.42</c:v>
                </c:pt>
                <c:pt idx="4">
                  <c:v>55.71</c:v>
                </c:pt>
              </c:numCache>
            </c:numRef>
          </c:val>
          <c:extLst>
            <c:ext xmlns:c16="http://schemas.microsoft.com/office/drawing/2014/chart" uri="{C3380CC4-5D6E-409C-BE32-E72D297353CC}">
              <c16:uniqueId val="{00000000-B238-4952-B9CA-D9DD748FFEF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38-4952-B9CA-D9DD748FFEF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D7-4468-891F-E7E5CF8BA9D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D7-4468-891F-E7E5CF8BA9D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A5-4AF1-B381-2201A0A3851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A5-4AF1-B381-2201A0A3851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2A-4D30-848B-B55A2082147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2A-4D30-848B-B55A2082147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DC-4DAB-8A91-8037D5E53FA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DC-4DAB-8A91-8037D5E53FA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1491.07</c:v>
                </c:pt>
                <c:pt idx="1">
                  <c:v>1275.08</c:v>
                </c:pt>
                <c:pt idx="2">
                  <c:v>2309.2399999999998</c:v>
                </c:pt>
                <c:pt idx="3">
                  <c:v>2130.4499999999998</c:v>
                </c:pt>
                <c:pt idx="4">
                  <c:v>2102.9299999999998</c:v>
                </c:pt>
              </c:numCache>
            </c:numRef>
          </c:val>
          <c:extLst>
            <c:ext xmlns:c16="http://schemas.microsoft.com/office/drawing/2014/chart" uri="{C3380CC4-5D6E-409C-BE32-E72D297353CC}">
              <c16:uniqueId val="{00000000-648F-4C1D-9CFB-A87BFE32706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1063.93</c:v>
                </c:pt>
                <c:pt idx="3">
                  <c:v>1060.8599999999999</c:v>
                </c:pt>
                <c:pt idx="4">
                  <c:v>1006.65</c:v>
                </c:pt>
              </c:numCache>
            </c:numRef>
          </c:val>
          <c:smooth val="0"/>
          <c:extLst>
            <c:ext xmlns:c16="http://schemas.microsoft.com/office/drawing/2014/chart" uri="{C3380CC4-5D6E-409C-BE32-E72D297353CC}">
              <c16:uniqueId val="{00000001-648F-4C1D-9CFB-A87BFE32706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45.2</c:v>
                </c:pt>
                <c:pt idx="1">
                  <c:v>42.4</c:v>
                </c:pt>
                <c:pt idx="2">
                  <c:v>44.4</c:v>
                </c:pt>
                <c:pt idx="3">
                  <c:v>41.09</c:v>
                </c:pt>
                <c:pt idx="4">
                  <c:v>37.020000000000003</c:v>
                </c:pt>
              </c:numCache>
            </c:numRef>
          </c:val>
          <c:extLst>
            <c:ext xmlns:c16="http://schemas.microsoft.com/office/drawing/2014/chart" uri="{C3380CC4-5D6E-409C-BE32-E72D297353CC}">
              <c16:uniqueId val="{00000000-74FA-4D73-86A2-D9027A0522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46.26</c:v>
                </c:pt>
                <c:pt idx="3">
                  <c:v>45.81</c:v>
                </c:pt>
                <c:pt idx="4">
                  <c:v>43.43</c:v>
                </c:pt>
              </c:numCache>
            </c:numRef>
          </c:val>
          <c:smooth val="0"/>
          <c:extLst>
            <c:ext xmlns:c16="http://schemas.microsoft.com/office/drawing/2014/chart" uri="{C3380CC4-5D6E-409C-BE32-E72D297353CC}">
              <c16:uniqueId val="{00000001-74FA-4D73-86A2-D9027A0522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497.32</c:v>
                </c:pt>
                <c:pt idx="1">
                  <c:v>565.32000000000005</c:v>
                </c:pt>
                <c:pt idx="2">
                  <c:v>399.11</c:v>
                </c:pt>
                <c:pt idx="3">
                  <c:v>431.17</c:v>
                </c:pt>
                <c:pt idx="4">
                  <c:v>517.44000000000005</c:v>
                </c:pt>
              </c:numCache>
            </c:numRef>
          </c:val>
          <c:extLst>
            <c:ext xmlns:c16="http://schemas.microsoft.com/office/drawing/2014/chart" uri="{C3380CC4-5D6E-409C-BE32-E72D297353CC}">
              <c16:uniqueId val="{00000000-C5A4-4008-B1B0-91A495F329C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376.4</c:v>
                </c:pt>
                <c:pt idx="3">
                  <c:v>383.92</c:v>
                </c:pt>
                <c:pt idx="4">
                  <c:v>400.44</c:v>
                </c:pt>
              </c:numCache>
            </c:numRef>
          </c:val>
          <c:smooth val="0"/>
          <c:extLst>
            <c:ext xmlns:c16="http://schemas.microsoft.com/office/drawing/2014/chart" uri="{C3380CC4-5D6E-409C-BE32-E72D297353CC}">
              <c16:uniqueId val="{00000001-C5A4-4008-B1B0-91A495F329C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7"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岩手県　普代村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2721</v>
      </c>
      <c r="AM8" s="68"/>
      <c r="AN8" s="68"/>
      <c r="AO8" s="68"/>
      <c r="AP8" s="68"/>
      <c r="AQ8" s="68"/>
      <c r="AR8" s="68"/>
      <c r="AS8" s="68"/>
      <c r="AT8" s="67">
        <f>データ!T6</f>
        <v>69.66</v>
      </c>
      <c r="AU8" s="67"/>
      <c r="AV8" s="67"/>
      <c r="AW8" s="67"/>
      <c r="AX8" s="67"/>
      <c r="AY8" s="67"/>
      <c r="AZ8" s="67"/>
      <c r="BA8" s="67"/>
      <c r="BB8" s="67">
        <f>データ!U6</f>
        <v>39.06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11.67</v>
      </c>
      <c r="Q10" s="67"/>
      <c r="R10" s="67"/>
      <c r="S10" s="67"/>
      <c r="T10" s="67"/>
      <c r="U10" s="67"/>
      <c r="V10" s="67"/>
      <c r="W10" s="67">
        <f>データ!Q6</f>
        <v>97</v>
      </c>
      <c r="X10" s="67"/>
      <c r="Y10" s="67"/>
      <c r="Z10" s="67"/>
      <c r="AA10" s="67"/>
      <c r="AB10" s="67"/>
      <c r="AC10" s="67"/>
      <c r="AD10" s="68">
        <f>データ!R6</f>
        <v>3780</v>
      </c>
      <c r="AE10" s="68"/>
      <c r="AF10" s="68"/>
      <c r="AG10" s="68"/>
      <c r="AH10" s="68"/>
      <c r="AI10" s="68"/>
      <c r="AJ10" s="68"/>
      <c r="AK10" s="2"/>
      <c r="AL10" s="68">
        <f>データ!V6</f>
        <v>313</v>
      </c>
      <c r="AM10" s="68"/>
      <c r="AN10" s="68"/>
      <c r="AO10" s="68"/>
      <c r="AP10" s="68"/>
      <c r="AQ10" s="68"/>
      <c r="AR10" s="68"/>
      <c r="AS10" s="68"/>
      <c r="AT10" s="67">
        <f>データ!W6</f>
        <v>0.04</v>
      </c>
      <c r="AU10" s="67"/>
      <c r="AV10" s="67"/>
      <c r="AW10" s="67"/>
      <c r="AX10" s="67"/>
      <c r="AY10" s="67"/>
      <c r="AZ10" s="67"/>
      <c r="BA10" s="67"/>
      <c r="BB10" s="67">
        <f>データ!X6</f>
        <v>7825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43</v>
      </c>
      <c r="N86" s="26" t="s">
        <v>45</v>
      </c>
      <c r="O86" s="26" t="str">
        <f>データ!EO6</f>
        <v>【0.04】</v>
      </c>
    </row>
  </sheetData>
  <sheetProtection algorithmName="SHA-512" hashValue="x1Ix8qNVXRnuUh6dD25ohAA9YBVAuBcucpqM3U3z5F79TNqJUIXIBdHocrXARU+i9z49K/APc5SrFdTj67Hcgw==" saltValue="Qnmhtn1s0L5sKdeR5Rn0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34851</v>
      </c>
      <c r="D6" s="33">
        <f t="shared" si="3"/>
        <v>47</v>
      </c>
      <c r="E6" s="33">
        <f t="shared" si="3"/>
        <v>17</v>
      </c>
      <c r="F6" s="33">
        <f t="shared" si="3"/>
        <v>6</v>
      </c>
      <c r="G6" s="33">
        <f t="shared" si="3"/>
        <v>0</v>
      </c>
      <c r="H6" s="33" t="str">
        <f t="shared" si="3"/>
        <v>岩手県　普代村</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11.67</v>
      </c>
      <c r="Q6" s="34">
        <f t="shared" si="3"/>
        <v>97</v>
      </c>
      <c r="R6" s="34">
        <f t="shared" si="3"/>
        <v>3780</v>
      </c>
      <c r="S6" s="34">
        <f t="shared" si="3"/>
        <v>2721</v>
      </c>
      <c r="T6" s="34">
        <f t="shared" si="3"/>
        <v>69.66</v>
      </c>
      <c r="U6" s="34">
        <f t="shared" si="3"/>
        <v>39.06</v>
      </c>
      <c r="V6" s="34">
        <f t="shared" si="3"/>
        <v>313</v>
      </c>
      <c r="W6" s="34">
        <f t="shared" si="3"/>
        <v>0.04</v>
      </c>
      <c r="X6" s="34">
        <f t="shared" si="3"/>
        <v>7825</v>
      </c>
      <c r="Y6" s="35">
        <f>IF(Y7="",NA(),Y7)</f>
        <v>50.89</v>
      </c>
      <c r="Z6" s="35">
        <f t="shared" ref="Z6:AH6" si="4">IF(Z7="",NA(),Z7)</f>
        <v>59.06</v>
      </c>
      <c r="AA6" s="35">
        <f t="shared" si="4"/>
        <v>57.03</v>
      </c>
      <c r="AB6" s="35">
        <f t="shared" si="4"/>
        <v>55.42</v>
      </c>
      <c r="AC6" s="35">
        <f t="shared" si="4"/>
        <v>55.71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1491.07</v>
      </c>
      <c r="BG6" s="35">
        <f t="shared" ref="BG6:BO6" si="7">IF(BG7="",NA(),BG7)</f>
        <v>1275.08</v>
      </c>
      <c r="BH6" s="35">
        <f t="shared" si="7"/>
        <v>2309.2399999999998</v>
      </c>
      <c r="BI6" s="35">
        <f t="shared" si="7"/>
        <v>2130.4499999999998</v>
      </c>
      <c r="BJ6" s="35">
        <f t="shared" si="7"/>
        <v>2102.9299999999998</v>
      </c>
      <c r="BK6" s="35">
        <f t="shared" si="7"/>
        <v>1741.94</v>
      </c>
      <c r="BL6" s="35">
        <f t="shared" si="7"/>
        <v>1451.54</v>
      </c>
      <c r="BM6" s="35">
        <f t="shared" si="7"/>
        <v>1063.93</v>
      </c>
      <c r="BN6" s="35">
        <f t="shared" si="7"/>
        <v>1060.8599999999999</v>
      </c>
      <c r="BO6" s="35">
        <f t="shared" si="7"/>
        <v>1006.65</v>
      </c>
      <c r="BP6" s="34" t="str">
        <f>IF(BP7="","",IF(BP7="-","【-】","【"&amp;SUBSTITUTE(TEXT(BP7,"#,##0.00"),"-","△")&amp;"】"))</f>
        <v>【973.20】</v>
      </c>
      <c r="BQ6" s="35">
        <f>IF(BQ7="",NA(),BQ7)</f>
        <v>45.2</v>
      </c>
      <c r="BR6" s="35">
        <f t="shared" ref="BR6:BZ6" si="8">IF(BR7="",NA(),BR7)</f>
        <v>42.4</v>
      </c>
      <c r="BS6" s="35">
        <f t="shared" si="8"/>
        <v>44.4</v>
      </c>
      <c r="BT6" s="35">
        <f t="shared" si="8"/>
        <v>41.09</v>
      </c>
      <c r="BU6" s="35">
        <f t="shared" si="8"/>
        <v>37.020000000000003</v>
      </c>
      <c r="BV6" s="35">
        <f t="shared" si="8"/>
        <v>33.86</v>
      </c>
      <c r="BW6" s="35">
        <f t="shared" si="8"/>
        <v>33.58</v>
      </c>
      <c r="BX6" s="35">
        <f t="shared" si="8"/>
        <v>46.26</v>
      </c>
      <c r="BY6" s="35">
        <f t="shared" si="8"/>
        <v>45.81</v>
      </c>
      <c r="BZ6" s="35">
        <f t="shared" si="8"/>
        <v>43.43</v>
      </c>
      <c r="CA6" s="34" t="str">
        <f>IF(CA7="","",IF(CA7="-","【-】","【"&amp;SUBSTITUTE(TEXT(CA7,"#,##0.00"),"-","△")&amp;"】"))</f>
        <v>【45.14】</v>
      </c>
      <c r="CB6" s="35">
        <f>IF(CB7="",NA(),CB7)</f>
        <v>497.32</v>
      </c>
      <c r="CC6" s="35">
        <f t="shared" ref="CC6:CK6" si="9">IF(CC7="",NA(),CC7)</f>
        <v>565.32000000000005</v>
      </c>
      <c r="CD6" s="35">
        <f t="shared" si="9"/>
        <v>399.11</v>
      </c>
      <c r="CE6" s="35">
        <f t="shared" si="9"/>
        <v>431.17</v>
      </c>
      <c r="CF6" s="35">
        <f t="shared" si="9"/>
        <v>517.44000000000005</v>
      </c>
      <c r="CG6" s="35">
        <f t="shared" si="9"/>
        <v>510.15</v>
      </c>
      <c r="CH6" s="35">
        <f t="shared" si="9"/>
        <v>514.39</v>
      </c>
      <c r="CI6" s="35">
        <f t="shared" si="9"/>
        <v>376.4</v>
      </c>
      <c r="CJ6" s="35">
        <f t="shared" si="9"/>
        <v>383.92</v>
      </c>
      <c r="CK6" s="35">
        <f t="shared" si="9"/>
        <v>400.44</v>
      </c>
      <c r="CL6" s="34" t="str">
        <f>IF(CL7="","",IF(CL7="-","【-】","【"&amp;SUBSTITUTE(TEXT(CL7,"#,##0.00"),"-","△")&amp;"】"))</f>
        <v>【377.19】</v>
      </c>
      <c r="CM6" s="35">
        <f>IF(CM7="",NA(),CM7)</f>
        <v>36.36</v>
      </c>
      <c r="CN6" s="35">
        <f t="shared" ref="CN6:CV6" si="10">IF(CN7="",NA(),CN7)</f>
        <v>37.5</v>
      </c>
      <c r="CO6" s="35">
        <f t="shared" si="10"/>
        <v>51.7</v>
      </c>
      <c r="CP6" s="35">
        <f t="shared" si="10"/>
        <v>51.7</v>
      </c>
      <c r="CQ6" s="35">
        <f t="shared" si="10"/>
        <v>44.32</v>
      </c>
      <c r="CR6" s="35">
        <f t="shared" si="10"/>
        <v>29.86</v>
      </c>
      <c r="CS6" s="35">
        <f t="shared" si="10"/>
        <v>29.28</v>
      </c>
      <c r="CT6" s="35">
        <f t="shared" si="10"/>
        <v>33.729999999999997</v>
      </c>
      <c r="CU6" s="35">
        <f t="shared" si="10"/>
        <v>33.21</v>
      </c>
      <c r="CV6" s="35">
        <f t="shared" si="10"/>
        <v>32.229999999999997</v>
      </c>
      <c r="CW6" s="34" t="str">
        <f>IF(CW7="","",IF(CW7="-","【-】","【"&amp;SUBSTITUTE(TEXT(CW7,"#,##0.00"),"-","△")&amp;"】"))</f>
        <v>【33.69】</v>
      </c>
      <c r="CX6" s="35">
        <f>IF(CX7="",NA(),CX7)</f>
        <v>100</v>
      </c>
      <c r="CY6" s="35">
        <f t="shared" ref="CY6:DG6" si="11">IF(CY7="",NA(),CY7)</f>
        <v>100</v>
      </c>
      <c r="CZ6" s="35">
        <f t="shared" si="11"/>
        <v>100</v>
      </c>
      <c r="DA6" s="35">
        <f t="shared" si="11"/>
        <v>100</v>
      </c>
      <c r="DB6" s="35">
        <f t="shared" si="11"/>
        <v>100</v>
      </c>
      <c r="DC6" s="35">
        <f t="shared" si="11"/>
        <v>65.95</v>
      </c>
      <c r="DD6" s="35">
        <f t="shared" si="11"/>
        <v>66.819999999999993</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v>
      </c>
      <c r="EL6" s="35">
        <f t="shared" si="14"/>
        <v>0.01</v>
      </c>
      <c r="EM6" s="35">
        <f t="shared" si="14"/>
        <v>0.09</v>
      </c>
      <c r="EN6" s="35">
        <f t="shared" si="14"/>
        <v>0.02</v>
      </c>
      <c r="EO6" s="34" t="str">
        <f>IF(EO7="","",IF(EO7="-","【-】","【"&amp;SUBSTITUTE(TEXT(EO7,"#,##0.00"),"-","△")&amp;"】"))</f>
        <v>【0.04】</v>
      </c>
    </row>
    <row r="7" spans="1:145" s="36" customFormat="1" x14ac:dyDescent="0.15">
      <c r="A7" s="28"/>
      <c r="B7" s="37">
        <v>2018</v>
      </c>
      <c r="C7" s="37">
        <v>34851</v>
      </c>
      <c r="D7" s="37">
        <v>47</v>
      </c>
      <c r="E7" s="37">
        <v>17</v>
      </c>
      <c r="F7" s="37">
        <v>6</v>
      </c>
      <c r="G7" s="37">
        <v>0</v>
      </c>
      <c r="H7" s="37" t="s">
        <v>99</v>
      </c>
      <c r="I7" s="37" t="s">
        <v>100</v>
      </c>
      <c r="J7" s="37" t="s">
        <v>101</v>
      </c>
      <c r="K7" s="37" t="s">
        <v>102</v>
      </c>
      <c r="L7" s="37" t="s">
        <v>103</v>
      </c>
      <c r="M7" s="37" t="s">
        <v>104</v>
      </c>
      <c r="N7" s="38" t="s">
        <v>105</v>
      </c>
      <c r="O7" s="38" t="s">
        <v>106</v>
      </c>
      <c r="P7" s="38">
        <v>11.67</v>
      </c>
      <c r="Q7" s="38">
        <v>97</v>
      </c>
      <c r="R7" s="38">
        <v>3780</v>
      </c>
      <c r="S7" s="38">
        <v>2721</v>
      </c>
      <c r="T7" s="38">
        <v>69.66</v>
      </c>
      <c r="U7" s="38">
        <v>39.06</v>
      </c>
      <c r="V7" s="38">
        <v>313</v>
      </c>
      <c r="W7" s="38">
        <v>0.04</v>
      </c>
      <c r="X7" s="38">
        <v>7825</v>
      </c>
      <c r="Y7" s="38">
        <v>50.89</v>
      </c>
      <c r="Z7" s="38">
        <v>59.06</v>
      </c>
      <c r="AA7" s="38">
        <v>57.03</v>
      </c>
      <c r="AB7" s="38">
        <v>55.42</v>
      </c>
      <c r="AC7" s="38">
        <v>55.71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1491.07</v>
      </c>
      <c r="BG7" s="38">
        <v>1275.08</v>
      </c>
      <c r="BH7" s="38">
        <v>2309.2399999999998</v>
      </c>
      <c r="BI7" s="38">
        <v>2130.4499999999998</v>
      </c>
      <c r="BJ7" s="38">
        <v>2102.9299999999998</v>
      </c>
      <c r="BK7" s="38">
        <v>1741.94</v>
      </c>
      <c r="BL7" s="38">
        <v>1451.54</v>
      </c>
      <c r="BM7" s="38">
        <v>1063.93</v>
      </c>
      <c r="BN7" s="38">
        <v>1060.8599999999999</v>
      </c>
      <c r="BO7" s="38">
        <v>1006.65</v>
      </c>
      <c r="BP7" s="38">
        <v>973.2</v>
      </c>
      <c r="BQ7" s="38">
        <v>45.2</v>
      </c>
      <c r="BR7" s="38">
        <v>42.4</v>
      </c>
      <c r="BS7" s="38">
        <v>44.4</v>
      </c>
      <c r="BT7" s="38">
        <v>41.09</v>
      </c>
      <c r="BU7" s="38">
        <v>37.020000000000003</v>
      </c>
      <c r="BV7" s="38">
        <v>33.86</v>
      </c>
      <c r="BW7" s="38">
        <v>33.58</v>
      </c>
      <c r="BX7" s="38">
        <v>46.26</v>
      </c>
      <c r="BY7" s="38">
        <v>45.81</v>
      </c>
      <c r="BZ7" s="38">
        <v>43.43</v>
      </c>
      <c r="CA7" s="38">
        <v>45.14</v>
      </c>
      <c r="CB7" s="38">
        <v>497.32</v>
      </c>
      <c r="CC7" s="38">
        <v>565.32000000000005</v>
      </c>
      <c r="CD7" s="38">
        <v>399.11</v>
      </c>
      <c r="CE7" s="38">
        <v>431.17</v>
      </c>
      <c r="CF7" s="38">
        <v>517.44000000000005</v>
      </c>
      <c r="CG7" s="38">
        <v>510.15</v>
      </c>
      <c r="CH7" s="38">
        <v>514.39</v>
      </c>
      <c r="CI7" s="38">
        <v>376.4</v>
      </c>
      <c r="CJ7" s="38">
        <v>383.92</v>
      </c>
      <c r="CK7" s="38">
        <v>400.44</v>
      </c>
      <c r="CL7" s="38">
        <v>377.19</v>
      </c>
      <c r="CM7" s="38">
        <v>36.36</v>
      </c>
      <c r="CN7" s="38">
        <v>37.5</v>
      </c>
      <c r="CO7" s="38">
        <v>51.7</v>
      </c>
      <c r="CP7" s="38">
        <v>51.7</v>
      </c>
      <c r="CQ7" s="38">
        <v>44.32</v>
      </c>
      <c r="CR7" s="38">
        <v>29.86</v>
      </c>
      <c r="CS7" s="38">
        <v>29.28</v>
      </c>
      <c r="CT7" s="38">
        <v>33.729999999999997</v>
      </c>
      <c r="CU7" s="38">
        <v>33.21</v>
      </c>
      <c r="CV7" s="38">
        <v>32.229999999999997</v>
      </c>
      <c r="CW7" s="38">
        <v>33.69</v>
      </c>
      <c r="CX7" s="38">
        <v>100</v>
      </c>
      <c r="CY7" s="38">
        <v>100</v>
      </c>
      <c r="CZ7" s="38">
        <v>100</v>
      </c>
      <c r="DA7" s="38">
        <v>100</v>
      </c>
      <c r="DB7" s="38">
        <v>100</v>
      </c>
      <c r="DC7" s="38">
        <v>65.95</v>
      </c>
      <c r="DD7" s="38">
        <v>66.819999999999993</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新屋 弘仁</cp:lastModifiedBy>
  <cp:lastPrinted>2020-01-21T02:27:06Z</cp:lastPrinted>
  <dcterms:created xsi:type="dcterms:W3CDTF">2019-12-05T05:24:48Z</dcterms:created>
  <dcterms:modified xsi:type="dcterms:W3CDTF">2020-01-21T02:27:08Z</dcterms:modified>
  <cp:category/>
</cp:coreProperties>
</file>